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mkm.ee/dhs/webdav/f416e8badfda41e2d198e66f2d29ea81e2b90481/47404015227/1e3a9705-77e7-4c86-a063-4a0391fbd1d1/"/>
    </mc:Choice>
  </mc:AlternateContent>
  <xr:revisionPtr revIDLastSave="0" documentId="13_ncr:1_{58737446-AB2F-4341-A804-BABB1B248401}" xr6:coauthVersionLast="47" xr6:coauthVersionMax="47" xr10:uidLastSave="{00000000-0000-0000-0000-000000000000}"/>
  <bookViews>
    <workbookView xWindow="-108" yWindow="-108" windowWidth="30936" windowHeight="16896" xr2:uid="{6B2B7621-D651-4ABA-AA00-AE046CBB18D9}"/>
  </bookViews>
  <sheets>
    <sheet name="Lisa 4 RIT " sheetId="1" r:id="rId1"/>
  </sheets>
  <definedNames>
    <definedName name="_xlnm._FilterDatabase" localSheetId="0" hidden="1">'Lisa 4 RIT '!$A$12:$G$31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" i="1" l="1"/>
  <c r="G23" i="1"/>
  <c r="G20" i="1"/>
  <c r="G5" i="1"/>
  <c r="G10" i="1"/>
  <c r="G29" i="1"/>
  <c r="G6" i="1" l="1"/>
  <c r="G9" i="1"/>
  <c r="G8" i="1"/>
  <c r="G7" i="1"/>
  <c r="G11" i="1" l="1"/>
  <c r="G19" i="1"/>
  <c r="G18" i="1" s="1"/>
</calcChain>
</file>

<file path=xl/sharedStrings.xml><?xml version="1.0" encoding="utf-8"?>
<sst xmlns="http://schemas.openxmlformats.org/spreadsheetml/2006/main" count="74" uniqueCount="43">
  <si>
    <t>Riigi Info- ja Kommunikatsioonitehnoloogia Keskus</t>
  </si>
  <si>
    <t>Tulud</t>
  </si>
  <si>
    <t>Investeeringud</t>
  </si>
  <si>
    <t>Kulud</t>
  </si>
  <si>
    <t>Põhivara kulum</t>
  </si>
  <si>
    <t>Käibemaks</t>
  </si>
  <si>
    <t>Kulud ja investeeringud kokku</t>
  </si>
  <si>
    <t>Programmi tegevus - kood</t>
  </si>
  <si>
    <t>Programmi tegevus - nimi</t>
  </si>
  <si>
    <t>Eelarve liik*</t>
  </si>
  <si>
    <t>Eelarve objekt</t>
  </si>
  <si>
    <t>Objekti nimi</t>
  </si>
  <si>
    <t>Majanduslik sisu</t>
  </si>
  <si>
    <t>Stsenaarium asutuse kulumudelis</t>
  </si>
  <si>
    <t>EELARVE</t>
  </si>
  <si>
    <t/>
  </si>
  <si>
    <t>Periood asutuse kulumudelis</t>
  </si>
  <si>
    <t>TULUD KOKKU</t>
  </si>
  <si>
    <t>XX010000</t>
  </si>
  <si>
    <t>Programmide ülene</t>
  </si>
  <si>
    <t>40</t>
  </si>
  <si>
    <t>TULEMUSVALDKOND  INFOÜHISKOND</t>
  </si>
  <si>
    <t>PROGRAMM  DIGIÜHISKOND</t>
  </si>
  <si>
    <t>INVESTEERINGUD KOKKU</t>
  </si>
  <si>
    <t>IYDA0000</t>
  </si>
  <si>
    <t>Investeeringud digiühiskonda</t>
  </si>
  <si>
    <t>20</t>
  </si>
  <si>
    <t>IN002000</t>
  </si>
  <si>
    <t>IT investeeringud</t>
  </si>
  <si>
    <t>KULUD  KOKKU</t>
  </si>
  <si>
    <t>IYDA0102</t>
  </si>
  <si>
    <t>Digiriigi alusbaasi kindlustamine</t>
  </si>
  <si>
    <t>SE000028</t>
  </si>
  <si>
    <t>Vahendid RKASile</t>
  </si>
  <si>
    <t>KÄIBEMAKS  KOKKU</t>
  </si>
  <si>
    <t>10</t>
  </si>
  <si>
    <t>Saadud välistoetused</t>
  </si>
  <si>
    <t>Tulud kokku</t>
  </si>
  <si>
    <t>Lisa 4</t>
  </si>
  <si>
    <t>Tulud majandustegevusest</t>
  </si>
  <si>
    <t>* Eelarve liik: 10 - arvestuslikud vahendid, 20 - kindlaksmääratud vahendid, 32 - välistoetuste riiklik kaasfinantseerimine, 40 - välistoetustest ja moderniseerimisfondist saadavad vahendid, 41 - vahendatavad välistoetused, 43 - CO2 müügist saadavad vahendid, 44 - omatuludest saadavad vahendid, 45 - ebaregulaarsetest tuludest saadavad vahendid, 60 - mitterahalised vahendid (põhivara kulum)</t>
  </si>
  <si>
    <t>majandus- ja infotehnoloogiaministri käskkirja "Majandus- ja Kommunikatsiooni-                                                                                                                                                                                                                                                                                                                                                                                                                         ministeeriumi ja tema valitsemisala asutuste 2024. a eelarvete kinnitamine"  juurde</t>
  </si>
  <si>
    <t>Riigikogus kinnitatud eelarve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</si>
</sst>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0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1"/>
      <color theme="1"/>
      <name val="Arial"/>
      <family val="2"/>
      <charset val="186"/>
    </font>
    <font>
      <b/>
      <sz val="10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9"/>
      <name val="Times New Roman"/>
      <family val="1"/>
      <charset val="186"/>
    </font>
    <font>
      <i/>
      <u/>
      <sz val="9"/>
      <name val="Times New Roman"/>
      <family val="1"/>
      <charset val="186"/>
    </font>
    <font>
      <i/>
      <u/>
      <sz val="9"/>
      <color theme="1"/>
      <name val="Times New Roman"/>
      <family val="1"/>
      <charset val="186"/>
    </font>
    <font>
      <sz val="11"/>
      <color rgb="FFFFFFFF"/>
      <name val="Calibri"/>
      <family val="2"/>
      <scheme val="minor"/>
    </font>
    <font>
      <i/>
      <sz val="10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b/>
      <sz val="9"/>
      <name val="Times New Roman"/>
      <family val="1"/>
      <charset val="186"/>
    </font>
    <font>
      <sz val="11"/>
      <color indexed="8"/>
      <name val="Calibri"/>
      <family val="2"/>
      <charset val="186"/>
      <scheme val="minor"/>
    </font>
    <font>
      <b/>
      <sz val="11"/>
      <color indexed="8"/>
      <name val="Calibri"/>
      <family val="2"/>
      <charset val="186"/>
      <scheme val="minor"/>
    </font>
    <font>
      <sz val="8"/>
      <name val="Calibri"/>
      <family val="2"/>
      <scheme val="minor"/>
    </font>
    <font>
      <i/>
      <sz val="9"/>
      <color theme="1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47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>
      <alignment wrapText="1"/>
    </xf>
    <xf numFmtId="0" fontId="5" fillId="0" borderId="0" xfId="1" applyFont="1"/>
    <xf numFmtId="49" fontId="6" fillId="0" borderId="0" xfId="1" applyNumberFormat="1" applyFont="1" applyAlignment="1">
      <alignment horizontal="right" wrapText="1"/>
    </xf>
    <xf numFmtId="3" fontId="2" fillId="0" borderId="1" xfId="0" applyNumberFormat="1" applyFont="1" applyBorder="1" applyAlignment="1">
      <alignment vertical="center"/>
    </xf>
    <xf numFmtId="0" fontId="3" fillId="0" borderId="0" xfId="0" applyFont="1"/>
    <xf numFmtId="3" fontId="7" fillId="0" borderId="0" xfId="1" applyNumberFormat="1" applyFont="1" applyAlignment="1" applyProtection="1">
      <alignment horizontal="right"/>
      <protection hidden="1"/>
    </xf>
    <xf numFmtId="49" fontId="6" fillId="0" borderId="0" xfId="1" applyNumberFormat="1" applyFont="1" applyAlignment="1">
      <alignment horizontal="right"/>
    </xf>
    <xf numFmtId="3" fontId="6" fillId="0" borderId="0" xfId="1" applyNumberFormat="1" applyFont="1" applyAlignment="1">
      <alignment horizontal="right" wrapText="1"/>
    </xf>
    <xf numFmtId="3" fontId="8" fillId="0" borderId="0" xfId="1" applyNumberFormat="1" applyFont="1" applyAlignment="1">
      <alignment horizontal="right" wrapText="1"/>
    </xf>
    <xf numFmtId="3" fontId="9" fillId="0" borderId="0" xfId="1" applyNumberFormat="1" applyFont="1" applyAlignment="1">
      <alignment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10" fillId="0" borderId="1" xfId="0" applyFont="1" applyBorder="1"/>
    <xf numFmtId="0" fontId="10" fillId="0" borderId="1" xfId="0" applyFont="1" applyBorder="1" applyAlignment="1">
      <alignment horizontal="center"/>
    </xf>
    <xf numFmtId="0" fontId="0" fillId="0" borderId="1" xfId="0" applyBorder="1"/>
    <xf numFmtId="0" fontId="11" fillId="0" borderId="1" xfId="2" applyFont="1" applyBorder="1" applyAlignment="1">
      <alignment vertical="center" wrapText="1"/>
    </xf>
    <xf numFmtId="0" fontId="11" fillId="0" borderId="1" xfId="2" applyFont="1" applyBorder="1" applyAlignment="1">
      <alignment horizontal="right" vertical="center" wrapText="1"/>
    </xf>
    <xf numFmtId="3" fontId="12" fillId="0" borderId="1" xfId="2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3" fillId="2" borderId="1" xfId="0" applyFont="1" applyFill="1" applyBorder="1"/>
    <xf numFmtId="0" fontId="0" fillId="2" borderId="1" xfId="0" applyFill="1" applyBorder="1"/>
    <xf numFmtId="3" fontId="3" fillId="2" borderId="1" xfId="0" applyNumberFormat="1" applyFont="1" applyFill="1" applyBorder="1"/>
    <xf numFmtId="0" fontId="2" fillId="0" borderId="1" xfId="0" applyFont="1" applyBorder="1"/>
    <xf numFmtId="3" fontId="2" fillId="0" borderId="1" xfId="0" applyNumberFormat="1" applyFont="1" applyBorder="1"/>
    <xf numFmtId="0" fontId="0" fillId="2" borderId="1" xfId="0" applyFill="1" applyBorder="1" applyAlignment="1">
      <alignment horizontal="center"/>
    </xf>
    <xf numFmtId="0" fontId="2" fillId="0" borderId="1" xfId="0" applyFont="1" applyBorder="1" applyAlignment="1">
      <alignment vertical="center"/>
    </xf>
    <xf numFmtId="0" fontId="15" fillId="2" borderId="1" xfId="0" applyFont="1" applyFill="1" applyBorder="1"/>
    <xf numFmtId="0" fontId="15" fillId="2" borderId="1" xfId="0" applyFont="1" applyFill="1" applyBorder="1" applyAlignment="1">
      <alignment horizontal="center"/>
    </xf>
    <xf numFmtId="0" fontId="16" fillId="0" borderId="0" xfId="0" applyFont="1"/>
    <xf numFmtId="0" fontId="2" fillId="0" borderId="0" xfId="0" applyFont="1" applyAlignment="1">
      <alignment vertical="top" wrapText="1"/>
    </xf>
    <xf numFmtId="49" fontId="18" fillId="0" borderId="0" xfId="1" applyNumberFormat="1" applyFont="1" applyAlignment="1">
      <alignment horizontal="right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3" fontId="8" fillId="0" borderId="0" xfId="1" applyNumberFormat="1" applyFont="1" applyAlignment="1" applyProtection="1">
      <alignment horizontal="right"/>
      <protection hidden="1"/>
    </xf>
    <xf numFmtId="0" fontId="0" fillId="0" borderId="0" xfId="0" applyAlignment="1">
      <alignment vertical="center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3" fillId="2" borderId="2" xfId="0" applyFont="1" applyFill="1" applyBorder="1" applyAlignment="1">
      <alignment horizontal="left"/>
    </xf>
    <xf numFmtId="0" fontId="13" fillId="2" borderId="3" xfId="0" applyFont="1" applyFill="1" applyBorder="1" applyAlignment="1">
      <alignment horizontal="left"/>
    </xf>
    <xf numFmtId="0" fontId="14" fillId="3" borderId="1" xfId="1" applyFont="1" applyFill="1" applyBorder="1" applyAlignment="1">
      <alignment horizontal="left"/>
    </xf>
  </cellXfs>
  <cellStyles count="3">
    <cellStyle name="Normaallaad" xfId="0" builtinId="0"/>
    <cellStyle name="Normaallaad 2" xfId="1" xr:uid="{B35D4B3C-4E10-4461-B78D-806DFA58CCF1}"/>
    <cellStyle name="Normaallaad 4" xfId="2" xr:uid="{2D2E689D-7874-443D-A406-5CC41556F96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54D9D-6C78-418B-907F-2A58BE272641}">
  <sheetPr>
    <pageSetUpPr fitToPage="1"/>
  </sheetPr>
  <dimension ref="A1:N38"/>
  <sheetViews>
    <sheetView tabSelected="1" zoomScale="120" zoomScaleNormal="120" workbookViewId="0">
      <selection activeCell="G13" sqref="G13"/>
    </sheetView>
  </sheetViews>
  <sheetFormatPr defaultRowHeight="14.4" x14ac:dyDescent="0.3"/>
  <cols>
    <col min="1" max="1" width="10.6640625" customWidth="1"/>
    <col min="2" max="2" width="25.6640625" customWidth="1"/>
    <col min="3" max="3" width="7.44140625" style="1" customWidth="1"/>
    <col min="4" max="4" width="9.33203125" customWidth="1"/>
    <col min="5" max="5" width="26" customWidth="1"/>
    <col min="6" max="6" width="28.109375" customWidth="1"/>
    <col min="7" max="7" width="12.44140625" customWidth="1"/>
  </cols>
  <sheetData>
    <row r="1" spans="1:14" x14ac:dyDescent="0.3">
      <c r="D1" s="2"/>
      <c r="E1" s="2"/>
      <c r="G1" s="3" t="s">
        <v>38</v>
      </c>
    </row>
    <row r="2" spans="1:14" ht="14.4" customHeight="1" x14ac:dyDescent="0.3">
      <c r="D2" s="4"/>
      <c r="E2" s="41" t="s">
        <v>41</v>
      </c>
      <c r="F2" s="41"/>
      <c r="G2" s="41"/>
      <c r="H2" s="4"/>
      <c r="I2" s="4"/>
      <c r="J2" s="4"/>
      <c r="K2" s="4"/>
      <c r="L2" s="4"/>
      <c r="M2" s="4"/>
      <c r="N2" s="4"/>
    </row>
    <row r="3" spans="1:14" x14ac:dyDescent="0.3">
      <c r="C3" s="4"/>
      <c r="D3" s="4"/>
      <c r="E3" s="41"/>
      <c r="F3" s="41"/>
      <c r="G3" s="41"/>
    </row>
    <row r="4" spans="1:14" x14ac:dyDescent="0.3">
      <c r="A4" s="5" t="s">
        <v>0</v>
      </c>
    </row>
    <row r="5" spans="1:14" x14ac:dyDescent="0.3">
      <c r="A5" s="5"/>
      <c r="F5" s="6" t="s">
        <v>1</v>
      </c>
      <c r="G5" s="9">
        <f>+SUBTOTAL(9, G16:G17)</f>
        <v>16727116</v>
      </c>
    </row>
    <row r="6" spans="1:14" x14ac:dyDescent="0.3">
      <c r="A6" s="5"/>
      <c r="F6" s="35" t="s">
        <v>37</v>
      </c>
      <c r="G6" s="39">
        <f>SUM(G5)</f>
        <v>16727116</v>
      </c>
    </row>
    <row r="7" spans="1:14" x14ac:dyDescent="0.3">
      <c r="A7" s="8"/>
      <c r="F7" s="6" t="s">
        <v>2</v>
      </c>
      <c r="G7" s="9">
        <f>SUMIF($F$21:$F$28,"Investeeringud*",G$21:G$28)</f>
        <v>-12644768</v>
      </c>
    </row>
    <row r="8" spans="1:14" x14ac:dyDescent="0.3">
      <c r="A8" s="8"/>
      <c r="F8" s="10" t="s">
        <v>3</v>
      </c>
      <c r="G8" s="9">
        <f>SUMIF($F$21:$F$28,"Kulud*",G$21:G$28)</f>
        <v>-36284601</v>
      </c>
    </row>
    <row r="9" spans="1:14" x14ac:dyDescent="0.3">
      <c r="A9" s="8"/>
      <c r="F9" s="11" t="s">
        <v>4</v>
      </c>
      <c r="G9" s="9">
        <f>SUMIF($F$21:$F$28,"Põhivara kulum*",G$21:G$28)</f>
        <v>-3689830</v>
      </c>
    </row>
    <row r="10" spans="1:14" x14ac:dyDescent="0.3">
      <c r="A10" s="8"/>
      <c r="F10" s="11" t="s">
        <v>5</v>
      </c>
      <c r="G10" s="9">
        <f>+SUBTOTAL(9, G30:G34)</f>
        <v>-7766580.4099999983</v>
      </c>
    </row>
    <row r="11" spans="1:14" x14ac:dyDescent="0.3">
      <c r="A11" s="8"/>
      <c r="F11" s="12" t="s">
        <v>6</v>
      </c>
      <c r="G11" s="13">
        <f>SUM(G7:G10)</f>
        <v>-60385779.409999996</v>
      </c>
    </row>
    <row r="12" spans="1:14" ht="61.2" customHeight="1" x14ac:dyDescent="0.3">
      <c r="A12" s="14" t="s">
        <v>7</v>
      </c>
      <c r="B12" s="14" t="s">
        <v>8</v>
      </c>
      <c r="C12" s="15" t="s">
        <v>9</v>
      </c>
      <c r="D12" s="14" t="s">
        <v>10</v>
      </c>
      <c r="E12" s="14" t="s">
        <v>11</v>
      </c>
      <c r="F12" s="14" t="s">
        <v>12</v>
      </c>
      <c r="G12" s="14" t="s">
        <v>42</v>
      </c>
    </row>
    <row r="13" spans="1:14" ht="15" customHeight="1" x14ac:dyDescent="0.3">
      <c r="A13" s="16"/>
      <c r="B13" s="16"/>
      <c r="C13" s="17"/>
      <c r="D13" s="18"/>
      <c r="E13" s="19"/>
      <c r="F13" s="20" t="s">
        <v>13</v>
      </c>
      <c r="G13" s="21" t="s">
        <v>14</v>
      </c>
    </row>
    <row r="14" spans="1:14" ht="15" customHeight="1" x14ac:dyDescent="0.3">
      <c r="A14" s="18" t="s">
        <v>15</v>
      </c>
      <c r="B14" s="18" t="s">
        <v>15</v>
      </c>
      <c r="C14" s="22" t="s">
        <v>15</v>
      </c>
      <c r="D14" s="18"/>
      <c r="E14" s="19"/>
      <c r="F14" s="20" t="s">
        <v>16</v>
      </c>
      <c r="G14" s="23">
        <v>2024</v>
      </c>
    </row>
    <row r="15" spans="1:14" x14ac:dyDescent="0.3">
      <c r="A15" s="44" t="s">
        <v>17</v>
      </c>
      <c r="B15" s="45"/>
      <c r="C15" s="24"/>
      <c r="D15" s="25"/>
      <c r="E15" s="25"/>
      <c r="F15" s="25"/>
      <c r="G15" s="26">
        <f>+SUBTOTAL(9,G16:G17)</f>
        <v>16727116</v>
      </c>
    </row>
    <row r="16" spans="1:14" x14ac:dyDescent="0.3">
      <c r="A16" s="27" t="s">
        <v>18</v>
      </c>
      <c r="B16" s="27" t="s">
        <v>19</v>
      </c>
      <c r="C16" s="23" t="s">
        <v>20</v>
      </c>
      <c r="D16" s="27"/>
      <c r="E16" s="27"/>
      <c r="F16" s="27" t="s">
        <v>36</v>
      </c>
      <c r="G16" s="7">
        <v>13727116</v>
      </c>
    </row>
    <row r="17" spans="1:7" x14ac:dyDescent="0.3">
      <c r="A17" s="18"/>
      <c r="B17" s="18"/>
      <c r="C17" s="23">
        <v>44</v>
      </c>
      <c r="D17" s="18"/>
      <c r="E17" s="18"/>
      <c r="F17" s="27" t="s">
        <v>39</v>
      </c>
      <c r="G17" s="7">
        <v>3000000</v>
      </c>
    </row>
    <row r="18" spans="1:7" x14ac:dyDescent="0.3">
      <c r="A18" s="44" t="s">
        <v>21</v>
      </c>
      <c r="B18" s="45"/>
      <c r="C18" s="24"/>
      <c r="D18" s="25"/>
      <c r="E18" s="25"/>
      <c r="F18" s="25"/>
      <c r="G18" s="26">
        <f>+SUBTOTAL(9, G19:G28)</f>
        <v>-52619199</v>
      </c>
    </row>
    <row r="19" spans="1:7" x14ac:dyDescent="0.3">
      <c r="A19" s="44" t="s">
        <v>22</v>
      </c>
      <c r="B19" s="45"/>
      <c r="C19" s="29"/>
      <c r="D19" s="25"/>
      <c r="E19" s="25"/>
      <c r="F19" s="25"/>
      <c r="G19" s="26">
        <f>+SUBTOTAL(9, G20:G28)</f>
        <v>-52619199</v>
      </c>
    </row>
    <row r="20" spans="1:7" x14ac:dyDescent="0.3">
      <c r="A20" s="46" t="s">
        <v>23</v>
      </c>
      <c r="B20" s="46"/>
      <c r="C20" s="29"/>
      <c r="D20" s="25"/>
      <c r="E20" s="25"/>
      <c r="F20" s="25"/>
      <c r="G20" s="26">
        <f>+SUBTOTAL(9, G21:G22)</f>
        <v>-12644768</v>
      </c>
    </row>
    <row r="21" spans="1:7" x14ac:dyDescent="0.3">
      <c r="A21" s="27" t="s">
        <v>24</v>
      </c>
      <c r="B21" s="27" t="s">
        <v>25</v>
      </c>
      <c r="C21" s="23" t="s">
        <v>26</v>
      </c>
      <c r="D21" s="27" t="s">
        <v>27</v>
      </c>
      <c r="E21" s="27" t="s">
        <v>28</v>
      </c>
      <c r="F21" s="27" t="s">
        <v>2</v>
      </c>
      <c r="G21" s="28">
        <v>-7249823</v>
      </c>
    </row>
    <row r="22" spans="1:7" x14ac:dyDescent="0.3">
      <c r="A22" s="27"/>
      <c r="B22" s="27"/>
      <c r="C22" s="23" t="s">
        <v>20</v>
      </c>
      <c r="D22" s="27" t="s">
        <v>27</v>
      </c>
      <c r="E22" s="27" t="s">
        <v>28</v>
      </c>
      <c r="F22" s="27" t="s">
        <v>2</v>
      </c>
      <c r="G22" s="28">
        <v>-5394945</v>
      </c>
    </row>
    <row r="23" spans="1:7" x14ac:dyDescent="0.3">
      <c r="A23" s="46" t="s">
        <v>29</v>
      </c>
      <c r="B23" s="46"/>
      <c r="C23" s="29"/>
      <c r="D23" s="25"/>
      <c r="E23" s="25"/>
      <c r="F23" s="25"/>
      <c r="G23" s="26">
        <f>+SUBTOTAL(9, G24:G28)</f>
        <v>-39974431</v>
      </c>
    </row>
    <row r="24" spans="1:7" x14ac:dyDescent="0.3">
      <c r="A24" s="27" t="s">
        <v>30</v>
      </c>
      <c r="B24" s="27" t="s">
        <v>31</v>
      </c>
      <c r="C24" s="23" t="s">
        <v>26</v>
      </c>
      <c r="D24" s="27" t="s">
        <v>15</v>
      </c>
      <c r="E24" s="27" t="s">
        <v>15</v>
      </c>
      <c r="F24" s="27" t="s">
        <v>3</v>
      </c>
      <c r="G24" s="28">
        <v>-23660468</v>
      </c>
    </row>
    <row r="25" spans="1:7" x14ac:dyDescent="0.3">
      <c r="A25" s="27"/>
      <c r="B25" s="27"/>
      <c r="C25" s="23" t="s">
        <v>26</v>
      </c>
      <c r="D25" s="27" t="s">
        <v>32</v>
      </c>
      <c r="E25" s="27" t="s">
        <v>33</v>
      </c>
      <c r="F25" s="27" t="s">
        <v>3</v>
      </c>
      <c r="G25" s="28">
        <v>-670474</v>
      </c>
    </row>
    <row r="26" spans="1:7" x14ac:dyDescent="0.3">
      <c r="A26" s="27"/>
      <c r="B26" s="27"/>
      <c r="C26" s="23" t="s">
        <v>20</v>
      </c>
      <c r="D26" s="27"/>
      <c r="E26" s="27"/>
      <c r="F26" s="27" t="s">
        <v>3</v>
      </c>
      <c r="G26" s="28">
        <v>-8953659</v>
      </c>
    </row>
    <row r="27" spans="1:7" x14ac:dyDescent="0.3">
      <c r="A27" s="27"/>
      <c r="B27" s="27"/>
      <c r="C27" s="23">
        <v>44</v>
      </c>
      <c r="D27" s="27"/>
      <c r="E27" s="27"/>
      <c r="F27" s="27" t="s">
        <v>3</v>
      </c>
      <c r="G27" s="28">
        <v>-3000000</v>
      </c>
    </row>
    <row r="28" spans="1:7" x14ac:dyDescent="0.3">
      <c r="A28" s="27"/>
      <c r="B28" s="27"/>
      <c r="C28" s="23">
        <v>60</v>
      </c>
      <c r="D28" s="27" t="s">
        <v>15</v>
      </c>
      <c r="E28" s="27"/>
      <c r="F28" s="27" t="s">
        <v>4</v>
      </c>
      <c r="G28" s="28">
        <v>-3689830</v>
      </c>
    </row>
    <row r="29" spans="1:7" s="33" customFormat="1" x14ac:dyDescent="0.3">
      <c r="A29" s="24" t="s">
        <v>34</v>
      </c>
      <c r="B29" s="31"/>
      <c r="C29" s="32"/>
      <c r="D29" s="31"/>
      <c r="E29" s="31"/>
      <c r="F29" s="31"/>
      <c r="G29" s="26">
        <f>+SUBTOTAL(9, G30:G34)</f>
        <v>-7766580.4099999983</v>
      </c>
    </row>
    <row r="30" spans="1:7" x14ac:dyDescent="0.3">
      <c r="A30" s="27" t="s">
        <v>18</v>
      </c>
      <c r="B30" s="27" t="s">
        <v>19</v>
      </c>
      <c r="C30" s="23" t="s">
        <v>35</v>
      </c>
      <c r="D30" s="27"/>
      <c r="E30" s="27"/>
      <c r="F30" s="27" t="s">
        <v>3</v>
      </c>
      <c r="G30" s="7">
        <v>-4620672.9619999994</v>
      </c>
    </row>
    <row r="31" spans="1:7" x14ac:dyDescent="0.3">
      <c r="A31" s="27"/>
      <c r="B31" s="27"/>
      <c r="C31" s="23" t="s">
        <v>35</v>
      </c>
      <c r="D31" s="27" t="s">
        <v>32</v>
      </c>
      <c r="E31" s="27" t="s">
        <v>33</v>
      </c>
      <c r="F31" s="30" t="s">
        <v>3</v>
      </c>
      <c r="G31" s="7">
        <v>-147504.23800000001</v>
      </c>
    </row>
    <row r="32" spans="1:7" x14ac:dyDescent="0.3">
      <c r="A32" s="27"/>
      <c r="B32" s="27"/>
      <c r="C32" s="23" t="s">
        <v>35</v>
      </c>
      <c r="D32" s="27" t="s">
        <v>27</v>
      </c>
      <c r="E32" s="27" t="s">
        <v>28</v>
      </c>
      <c r="F32" s="30" t="s">
        <v>2</v>
      </c>
      <c r="G32" s="7">
        <v>-2593215.5099999998</v>
      </c>
    </row>
    <row r="33" spans="1:7" x14ac:dyDescent="0.3">
      <c r="A33" s="27"/>
      <c r="B33" s="27"/>
      <c r="C33" s="23">
        <v>40</v>
      </c>
      <c r="D33" s="27"/>
      <c r="E33" s="27"/>
      <c r="F33" s="30" t="s">
        <v>3</v>
      </c>
      <c r="G33" s="7">
        <v>-217466.39</v>
      </c>
    </row>
    <row r="34" spans="1:7" x14ac:dyDescent="0.3">
      <c r="A34" s="27"/>
      <c r="B34" s="27"/>
      <c r="C34" s="23">
        <v>40</v>
      </c>
      <c r="D34" s="27"/>
      <c r="E34" s="27"/>
      <c r="F34" s="30" t="s">
        <v>2</v>
      </c>
      <c r="G34" s="7">
        <v>-187721.31</v>
      </c>
    </row>
    <row r="35" spans="1:7" x14ac:dyDescent="0.3">
      <c r="A35" s="2"/>
      <c r="B35" s="2"/>
      <c r="C35" s="36"/>
      <c r="D35" s="2"/>
      <c r="E35" s="2"/>
      <c r="F35" s="37"/>
      <c r="G35" s="38"/>
    </row>
    <row r="36" spans="1:7" s="40" customFormat="1" ht="24.6" customHeight="1" x14ac:dyDescent="0.3">
      <c r="A36" s="42" t="s">
        <v>40</v>
      </c>
      <c r="B36" s="43"/>
      <c r="C36" s="43"/>
      <c r="D36" s="43"/>
      <c r="E36" s="43"/>
      <c r="F36" s="43"/>
      <c r="G36" s="43"/>
    </row>
    <row r="37" spans="1:7" s="40" customFormat="1" ht="22.2" customHeight="1" x14ac:dyDescent="0.3">
      <c r="A37" s="43"/>
      <c r="B37" s="43"/>
      <c r="C37" s="43"/>
      <c r="D37" s="43"/>
      <c r="E37" s="43"/>
      <c r="F37" s="43"/>
      <c r="G37" s="43"/>
    </row>
    <row r="38" spans="1:7" x14ac:dyDescent="0.3">
      <c r="A38" s="34"/>
      <c r="B38" s="34"/>
      <c r="C38" s="34"/>
      <c r="D38" s="34"/>
      <c r="E38" s="34"/>
      <c r="F38" s="34"/>
      <c r="G38" s="34"/>
    </row>
  </sheetData>
  <mergeCells count="7">
    <mergeCell ref="E2:G3"/>
    <mergeCell ref="A36:G37"/>
    <mergeCell ref="A15:B15"/>
    <mergeCell ref="A18:B18"/>
    <mergeCell ref="A19:B19"/>
    <mergeCell ref="A20:B20"/>
    <mergeCell ref="A23:B23"/>
  </mergeCells>
  <phoneticPr fontId="17" type="noConversion"/>
  <pageMargins left="0.70866141732283472" right="0.70866141732283472" top="0.74803149606299213" bottom="0.74803149606299213" header="0.31496062992125984" footer="0.31496062992125984"/>
  <pageSetup paperSize="9" scale="98" fitToHeight="0" orientation="landscape" r:id="rId1"/>
  <headerFooter>
    <oddFooter>Lk &amp;P &amp;N-st</oddFooter>
  </headerFooter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4 RIT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Fazijev</dc:creator>
  <cp:lastModifiedBy>Helena Siemann</cp:lastModifiedBy>
  <cp:lastPrinted>2022-12-30T15:22:44Z</cp:lastPrinted>
  <dcterms:created xsi:type="dcterms:W3CDTF">2022-12-27T12:48:44Z</dcterms:created>
  <dcterms:modified xsi:type="dcterms:W3CDTF">2024-01-19T07:22:15Z</dcterms:modified>
</cp:coreProperties>
</file>